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B17" i="1"/>
  <c r="R6" i="1"/>
  <c r="R10" i="1"/>
  <c r="S14" i="1"/>
  <c r="M10" i="1"/>
  <c r="F9" i="1"/>
  <c r="F10" i="1"/>
  <c r="F14" i="1"/>
  <c r="O6" i="1"/>
  <c r="O8" i="1"/>
  <c r="O10" i="1"/>
  <c r="N11" i="1"/>
  <c r="N6" i="1"/>
  <c r="N5" i="1"/>
  <c r="C8" i="1"/>
  <c r="C6" i="1"/>
  <c r="C13" i="1"/>
  <c r="C5" i="1"/>
  <c r="C10" i="1"/>
  <c r="G13" i="1"/>
  <c r="G5" i="1"/>
  <c r="G10" i="1"/>
  <c r="G14" i="1"/>
  <c r="E8" i="1"/>
  <c r="E10" i="1"/>
</calcChain>
</file>

<file path=xl/sharedStrings.xml><?xml version="1.0" encoding="utf-8"?>
<sst xmlns="http://schemas.openxmlformats.org/spreadsheetml/2006/main" count="53" uniqueCount="53">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</sst>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41" fontId="0" fillId="2" borderId="2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T10" sqref="T10"/>
    </sheetView>
  </sheetViews>
  <sheetFormatPr defaultRowHeight="15" x14ac:dyDescent="0.25"/>
  <cols>
    <col min="1" max="1" width="18.28515625" customWidth="1"/>
    <col min="2" max="2" width="12.5703125" customWidth="1"/>
    <col min="3" max="3" width="14.85546875" customWidth="1"/>
    <col min="4" max="4" width="12.5703125" customWidth="1"/>
    <col min="5" max="5" width="14.42578125" customWidth="1"/>
    <col min="6" max="6" width="15.5703125" customWidth="1"/>
    <col min="7" max="7" width="15" customWidth="1"/>
    <col min="8" max="17" width="12.5703125" customWidth="1"/>
    <col min="18" max="18" width="16.28515625" customWidth="1"/>
    <col min="19" max="19" width="12.5703125" customWidth="1"/>
    <col min="20" max="20" width="15" customWidth="1"/>
  </cols>
  <sheetData>
    <row r="1" spans="1:20" ht="14.25" x14ac:dyDescent="0.45">
      <c r="A1" s="1"/>
    </row>
    <row r="3" spans="1:20" ht="14.25" x14ac:dyDescent="0.45">
      <c r="A3" s="2" t="s">
        <v>13</v>
      </c>
      <c r="B3" s="10" t="s">
        <v>34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0" t="s">
        <v>43</v>
      </c>
      <c r="L3" s="10" t="s">
        <v>44</v>
      </c>
      <c r="M3" s="10" t="s">
        <v>45</v>
      </c>
      <c r="N3" s="10" t="s">
        <v>46</v>
      </c>
      <c r="O3" s="10" t="s">
        <v>47</v>
      </c>
      <c r="P3" s="10" t="s">
        <v>48</v>
      </c>
      <c r="Q3" s="10" t="s">
        <v>49</v>
      </c>
      <c r="R3" s="10" t="s">
        <v>50</v>
      </c>
      <c r="S3" s="10" t="s">
        <v>51</v>
      </c>
      <c r="T3" s="10" t="s">
        <v>52</v>
      </c>
    </row>
    <row r="4" spans="1:20" ht="14.25" x14ac:dyDescent="0.45">
      <c r="A4" s="8" t="s">
        <v>14</v>
      </c>
      <c r="B4" s="9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28</v>
      </c>
      <c r="P4" s="11" t="s">
        <v>29</v>
      </c>
      <c r="Q4" s="11" t="s">
        <v>30</v>
      </c>
      <c r="R4" s="11" t="s">
        <v>31</v>
      </c>
      <c r="S4" s="11" t="s">
        <v>32</v>
      </c>
      <c r="T4" s="11" t="s">
        <v>33</v>
      </c>
    </row>
    <row r="5" spans="1:20" ht="19.5" customHeight="1" x14ac:dyDescent="0.45">
      <c r="A5" s="4" t="s">
        <v>0</v>
      </c>
      <c r="B5" s="12"/>
      <c r="C5" s="12">
        <f>436319500</f>
        <v>436319500</v>
      </c>
      <c r="D5" s="12"/>
      <c r="E5" s="12"/>
      <c r="F5" s="12"/>
      <c r="G5" s="12">
        <f>118050000</f>
        <v>118050000</v>
      </c>
      <c r="H5" s="12"/>
      <c r="I5" s="12"/>
      <c r="J5" s="12"/>
      <c r="K5" s="12"/>
      <c r="L5" s="12"/>
      <c r="M5" s="12"/>
      <c r="N5" s="12">
        <f>48000000</f>
        <v>48000000</v>
      </c>
      <c r="O5" s="12"/>
      <c r="P5" s="12"/>
      <c r="Q5" s="12"/>
      <c r="R5" s="12"/>
      <c r="S5" s="12"/>
      <c r="T5" s="12">
        <f>SUM(B5:S5)</f>
        <v>602369500</v>
      </c>
    </row>
    <row r="6" spans="1:20" ht="19.5" customHeight="1" x14ac:dyDescent="0.45">
      <c r="A6" s="5" t="s">
        <v>1</v>
      </c>
      <c r="B6" s="13"/>
      <c r="C6" s="13">
        <f>187398000</f>
        <v>187398000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>
        <f>400126975</f>
        <v>400126975</v>
      </c>
      <c r="O6" s="13">
        <f>7000000</f>
        <v>7000000</v>
      </c>
      <c r="P6" s="13"/>
      <c r="Q6" s="13"/>
      <c r="R6" s="13">
        <f>2079200000</f>
        <v>2079200000</v>
      </c>
      <c r="S6" s="13"/>
      <c r="T6" s="12">
        <f t="shared" ref="T6:T16" si="0">SUM(B6:S6)</f>
        <v>2673724975</v>
      </c>
    </row>
    <row r="7" spans="1:20" ht="19.5" customHeight="1" x14ac:dyDescent="0.45">
      <c r="A7" s="6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f t="shared" si="0"/>
        <v>0</v>
      </c>
    </row>
    <row r="8" spans="1:20" ht="19.5" customHeight="1" x14ac:dyDescent="0.45">
      <c r="A8" s="3" t="s">
        <v>3</v>
      </c>
      <c r="B8" s="13"/>
      <c r="C8" s="13">
        <f>738400000</f>
        <v>738400000</v>
      </c>
      <c r="D8" s="13"/>
      <c r="E8" s="13">
        <f>5357999980</f>
        <v>5357999980</v>
      </c>
      <c r="F8" s="13"/>
      <c r="G8" s="13"/>
      <c r="H8" s="13"/>
      <c r="I8" s="13"/>
      <c r="J8" s="13"/>
      <c r="K8" s="13"/>
      <c r="L8" s="13"/>
      <c r="M8" s="13"/>
      <c r="N8" s="13"/>
      <c r="O8" s="13">
        <f>12040000</f>
        <v>12040000</v>
      </c>
      <c r="P8" s="13"/>
      <c r="Q8" s="13"/>
      <c r="R8" s="13"/>
      <c r="S8" s="13"/>
      <c r="T8" s="12">
        <f t="shared" si="0"/>
        <v>6108439980</v>
      </c>
    </row>
    <row r="9" spans="1:20" ht="19.5" customHeight="1" x14ac:dyDescent="0.45">
      <c r="A9" s="4" t="s">
        <v>4</v>
      </c>
      <c r="B9" s="12"/>
      <c r="C9" s="12"/>
      <c r="D9" s="12"/>
      <c r="E9" s="12"/>
      <c r="F9" s="12">
        <f>1693808474</f>
        <v>1693808474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f t="shared" si="0"/>
        <v>1693808474</v>
      </c>
    </row>
    <row r="10" spans="1:20" ht="19.5" customHeight="1" x14ac:dyDescent="0.45">
      <c r="A10" s="3" t="s">
        <v>5</v>
      </c>
      <c r="B10" s="13"/>
      <c r="C10" s="13">
        <f>3707500000</f>
        <v>3707500000</v>
      </c>
      <c r="D10" s="13"/>
      <c r="E10" s="13">
        <f>2623473000</f>
        <v>2623473000</v>
      </c>
      <c r="F10" s="13">
        <f>4050414500</f>
        <v>4050414500</v>
      </c>
      <c r="G10" s="13">
        <f>215690000</f>
        <v>215690000</v>
      </c>
      <c r="H10" s="13"/>
      <c r="I10" s="13"/>
      <c r="J10" s="13"/>
      <c r="K10" s="13"/>
      <c r="L10" s="13"/>
      <c r="M10" s="13">
        <f>18748500</f>
        <v>18748500</v>
      </c>
      <c r="N10" s="13"/>
      <c r="O10" s="13">
        <f>48500000</f>
        <v>48500000</v>
      </c>
      <c r="P10" s="13"/>
      <c r="Q10" s="13"/>
      <c r="R10" s="13">
        <f>7237194000</f>
        <v>7237194000</v>
      </c>
      <c r="S10" s="13"/>
      <c r="T10" s="12">
        <f t="shared" si="0"/>
        <v>17901520000</v>
      </c>
    </row>
    <row r="11" spans="1:20" ht="19.5" customHeight="1" x14ac:dyDescent="0.45">
      <c r="A11" s="4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>76998000</f>
        <v>76998000</v>
      </c>
      <c r="O11" s="12"/>
      <c r="P11" s="12"/>
      <c r="Q11" s="12"/>
      <c r="R11" s="12"/>
      <c r="S11" s="12"/>
      <c r="T11" s="12">
        <f t="shared" si="0"/>
        <v>76998000</v>
      </c>
    </row>
    <row r="12" spans="1:20" ht="19.5" customHeight="1" x14ac:dyDescent="0.45">
      <c r="A12" s="3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2">
        <f t="shared" si="0"/>
        <v>0</v>
      </c>
    </row>
    <row r="13" spans="1:20" ht="19.5" customHeight="1" x14ac:dyDescent="0.45">
      <c r="A13" s="4" t="s">
        <v>8</v>
      </c>
      <c r="B13" s="12"/>
      <c r="C13" s="12">
        <f>447720000</f>
        <v>447720000</v>
      </c>
      <c r="D13" s="12"/>
      <c r="E13" s="12"/>
      <c r="F13" s="12"/>
      <c r="G13" s="12">
        <f>31566368944</f>
        <v>31566368944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f t="shared" si="0"/>
        <v>32014088944</v>
      </c>
    </row>
    <row r="14" spans="1:20" ht="19.5" customHeight="1" x14ac:dyDescent="0.45">
      <c r="A14" s="3" t="s">
        <v>9</v>
      </c>
      <c r="B14" s="13"/>
      <c r="C14" s="13"/>
      <c r="D14" s="13"/>
      <c r="E14" s="13"/>
      <c r="F14" s="13">
        <f>7902083650</f>
        <v>7902083650</v>
      </c>
      <c r="G14" s="13">
        <f>1602709430</f>
        <v>1602709430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f>751000000+5400000</f>
        <v>756400000</v>
      </c>
      <c r="T14" s="12">
        <f t="shared" si="0"/>
        <v>10261193080</v>
      </c>
    </row>
    <row r="15" spans="1:20" ht="19.5" customHeight="1" x14ac:dyDescent="0.45">
      <c r="A15" s="4" t="s">
        <v>10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>
        <f t="shared" si="0"/>
        <v>0</v>
      </c>
    </row>
    <row r="16" spans="1:20" ht="19.5" customHeight="1" x14ac:dyDescent="0.45">
      <c r="A16" s="3" t="s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2">
        <f t="shared" si="0"/>
        <v>0</v>
      </c>
    </row>
    <row r="17" spans="1:20" ht="19.5" customHeight="1" x14ac:dyDescent="0.45">
      <c r="A17" s="7" t="s">
        <v>12</v>
      </c>
      <c r="B17" s="14">
        <f>SUM(B5:B16)</f>
        <v>0</v>
      </c>
      <c r="C17" s="14">
        <f t="shared" ref="C17:T17" si="1">SUM(C5:C16)</f>
        <v>5517337500</v>
      </c>
      <c r="D17" s="14">
        <f t="shared" si="1"/>
        <v>0</v>
      </c>
      <c r="E17" s="14">
        <f t="shared" si="1"/>
        <v>7981472980</v>
      </c>
      <c r="F17" s="14">
        <f t="shared" si="1"/>
        <v>13646306624</v>
      </c>
      <c r="G17" s="14">
        <f t="shared" si="1"/>
        <v>33502818374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18748500</v>
      </c>
      <c r="N17" s="14">
        <f t="shared" si="1"/>
        <v>525124975</v>
      </c>
      <c r="O17" s="14">
        <f t="shared" si="1"/>
        <v>67540000</v>
      </c>
      <c r="P17" s="14">
        <f t="shared" si="1"/>
        <v>0</v>
      </c>
      <c r="Q17" s="14">
        <f t="shared" si="1"/>
        <v>0</v>
      </c>
      <c r="R17" s="14">
        <f t="shared" si="1"/>
        <v>9316394000</v>
      </c>
      <c r="S17" s="14">
        <f t="shared" si="1"/>
        <v>756400000</v>
      </c>
      <c r="T17" s="14">
        <f t="shared" si="1"/>
        <v>71332142953</v>
      </c>
    </row>
    <row r="18" spans="1:20" ht="14.25" x14ac:dyDescent="0.4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</sheetData>
  <pageMargins left="0.70866141732283472" right="0.70866141732283472" top="0.74803149606299213" bottom="0.74803149606299213" header="0.70866141732283472" footer="0.31496062992125984"/>
  <pageSetup paperSize="9" orientation="landscape" horizontalDpi="4294967293" verticalDpi="0" r:id="rId1"/>
  <headerFooter>
    <oddHeader>&amp;L&amp;"-,Bold"&amp;12Volume Usaha Koperasi Menurut Jenis dan Kecamatan di Kabupaten Batu Bara (ribu rupiah), 2022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2023-02-16T04:03:27Z</dcterms:modified>
</cp:coreProperties>
</file>